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30" windowWidth="16080" windowHeight="9180" activeTab="0"/>
  </bookViews>
  <sheets>
    <sheet name="Pre-A" sheetId="1" r:id="rId1"/>
  </sheets>
  <definedNames>
    <definedName name="_xlnm.Print_Area" localSheetId="0">'Pre-A'!$A$1:$AM$35</definedName>
    <definedName name="_xlnm.Print_Titles" localSheetId="0">'Pre-A'!$7:$8</definedName>
  </definedNames>
  <calcPr fullCalcOnLoad="1"/>
</workbook>
</file>

<file path=xl/sharedStrings.xml><?xml version="1.0" encoding="utf-8"?>
<sst xmlns="http://schemas.openxmlformats.org/spreadsheetml/2006/main" count="472" uniqueCount="74">
  <si>
    <t>P</t>
  </si>
  <si>
    <t>T1</t>
  </si>
  <si>
    <t>T2</t>
  </si>
  <si>
    <t>b</t>
  </si>
  <si>
    <t>c</t>
  </si>
  <si>
    <t>z</t>
  </si>
  <si>
    <t>a</t>
  </si>
  <si>
    <t>d</t>
  </si>
  <si>
    <t>Klub</t>
  </si>
  <si>
    <t>Kategorija</t>
  </si>
  <si>
    <t>A</t>
  </si>
  <si>
    <t>Mesto</t>
  </si>
  <si>
    <t>Država</t>
  </si>
  <si>
    <t>Točke</t>
  </si>
  <si>
    <t>čas</t>
  </si>
  <si>
    <t>Skupno</t>
  </si>
  <si>
    <t>Čas</t>
  </si>
  <si>
    <t>Popravljen čas</t>
  </si>
  <si>
    <t>Kazen</t>
  </si>
  <si>
    <t>Štart</t>
  </si>
  <si>
    <t>Cilj</t>
  </si>
  <si>
    <t>Število vseh odgovorov</t>
  </si>
  <si>
    <t>Število pravilnih odgovorov</t>
  </si>
  <si>
    <t>Odstotek nepravilnih odgovorov</t>
  </si>
  <si>
    <t>Uporabnik inv. vozička</t>
  </si>
  <si>
    <t>o</t>
  </si>
  <si>
    <t>Točke za ligo</t>
  </si>
  <si>
    <t>OK Trzin</t>
  </si>
  <si>
    <t>Kasnejši štart</t>
  </si>
  <si>
    <t>Spol</t>
  </si>
  <si>
    <t>Ime in priimek</t>
  </si>
  <si>
    <t>OK Međimurje</t>
  </si>
  <si>
    <t>OK Azimut</t>
  </si>
  <si>
    <t>Točke v SLO ligi</t>
  </si>
  <si>
    <t>SKUPAJ v SLO ligi</t>
  </si>
  <si>
    <t>Točke v SLO-CRO ligi</t>
  </si>
  <si>
    <t>SKUPAJ v SLO-CRO ligi</t>
  </si>
  <si>
    <t>T3</t>
  </si>
  <si>
    <t>T4</t>
  </si>
  <si>
    <t>T5</t>
  </si>
  <si>
    <t>Mlaka pri Kranju, Slovenija</t>
  </si>
  <si>
    <t>Pre-O liga 2007</t>
  </si>
  <si>
    <t>X</t>
  </si>
  <si>
    <t>Timi Čižek</t>
  </si>
  <si>
    <t>Niko Čižek</t>
  </si>
  <si>
    <t>Željko Koščak</t>
  </si>
  <si>
    <t>Tomislav Varnica</t>
  </si>
  <si>
    <t>Duša Haložan Sedej</t>
  </si>
  <si>
    <t>Roberta Falda</t>
  </si>
  <si>
    <t>Darko Duhović</t>
  </si>
  <si>
    <t>Jonas Trojer</t>
  </si>
  <si>
    <t>Ivo Tišljar</t>
  </si>
  <si>
    <t>Vlado Sedej</t>
  </si>
  <si>
    <t>Anja Babič</t>
  </si>
  <si>
    <t>Tanja Pretnar</t>
  </si>
  <si>
    <t>Zdenko Horjan</t>
  </si>
  <si>
    <t>Vladimir Tkalec</t>
  </si>
  <si>
    <t>Aleš Borštnik</t>
  </si>
  <si>
    <t>Ana Pribaković Borštnik</t>
  </si>
  <si>
    <t>Klemen Kenda</t>
  </si>
  <si>
    <t>Fanika Trunkelj</t>
  </si>
  <si>
    <t>Jasminka Cindrić Perković</t>
  </si>
  <si>
    <t>Mateja Keresteš</t>
  </si>
  <si>
    <t>M</t>
  </si>
  <si>
    <t>F</t>
  </si>
  <si>
    <t>SLO</t>
  </si>
  <si>
    <t>CRO</t>
  </si>
  <si>
    <t>ITA</t>
  </si>
  <si>
    <t>OK Vihor</t>
  </si>
  <si>
    <t>ind.</t>
  </si>
  <si>
    <t>Gronlait Or. Team</t>
  </si>
  <si>
    <t>POK Maksimir</t>
  </si>
  <si>
    <t>OK Tivoli</t>
  </si>
  <si>
    <t>+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</si>
</sst>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-424]d\.\ mmmm\ yyyy"/>
    <numFmt numFmtId="185" formatCode="d/m/yyyy;@"/>
    <numFmt numFmtId="186" formatCode="0.000"/>
    <numFmt numFmtId="187" formatCode="0.0000"/>
    <numFmt numFmtId="188" formatCode="[$€-2]\ #,##0.00_);[Red]\([$€-2]\ #,##0.00\)"/>
  </numFmts>
  <fonts count="1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15" fontId="4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" fontId="9" fillId="0" borderId="11" xfId="18" applyNumberFormat="1" applyFont="1" applyFill="1" applyBorder="1" applyAlignment="1">
      <alignment horizontal="center"/>
    </xf>
    <xf numFmtId="1" fontId="9" fillId="0" borderId="7" xfId="18" applyNumberFormat="1" applyFont="1" applyFill="1" applyBorder="1" applyAlignment="1">
      <alignment horizontal="center"/>
    </xf>
    <xf numFmtId="1" fontId="9" fillId="0" borderId="1" xfId="18" applyNumberFormat="1" applyFont="1" applyFill="1" applyBorder="1" applyAlignment="1">
      <alignment horizontal="center"/>
    </xf>
    <xf numFmtId="1" fontId="9" fillId="0" borderId="12" xfId="18" applyNumberFormat="1" applyFont="1" applyFill="1" applyBorder="1" applyAlignment="1">
      <alignment horizontal="center"/>
    </xf>
    <xf numFmtId="1" fontId="9" fillId="0" borderId="8" xfId="18" applyNumberFormat="1" applyFont="1" applyFill="1" applyBorder="1" applyAlignment="1">
      <alignment horizontal="center"/>
    </xf>
    <xf numFmtId="1" fontId="9" fillId="0" borderId="10" xfId="18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 textRotation="90"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textRotation="90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textRotation="90"/>
    </xf>
    <xf numFmtId="0" fontId="0" fillId="0" borderId="0" xfId="0" applyBorder="1" applyAlignment="1">
      <alignment textRotation="90"/>
    </xf>
    <xf numFmtId="0" fontId="0" fillId="0" borderId="1" xfId="0" applyBorder="1" applyAlignment="1">
      <alignment textRotation="90"/>
    </xf>
  </cellXfs>
  <cellStyles count="9">
    <cellStyle name="Normal" xfId="0"/>
    <cellStyle name="Hyperlink" xfId="15"/>
    <cellStyle name="Normal_Book1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8"/>
  <sheetViews>
    <sheetView tabSelected="1" workbookViewId="0" topLeftCell="A1">
      <pane xSplit="3" ySplit="8" topLeftCell="Z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I25" sqref="AI25"/>
    </sheetView>
  </sheetViews>
  <sheetFormatPr defaultColWidth="9.140625" defaultRowHeight="12.75"/>
  <cols>
    <col min="1" max="2" width="3.7109375" style="0" customWidth="1"/>
    <col min="3" max="3" width="36.140625" style="0" customWidth="1"/>
    <col min="4" max="5" width="7.28125" style="0" customWidth="1"/>
    <col min="6" max="6" width="22.28125" style="0" customWidth="1"/>
    <col min="7" max="7" width="11.140625" style="0" customWidth="1"/>
    <col min="8" max="8" width="2.28125" style="0" customWidth="1"/>
    <col min="9" max="10" width="6.7109375" style="0" customWidth="1"/>
    <col min="11" max="11" width="3.7109375" style="5" customWidth="1"/>
    <col min="12" max="12" width="3.7109375" style="8" bestFit="1" customWidth="1"/>
    <col min="13" max="17" width="3.7109375" style="8" customWidth="1"/>
    <col min="18" max="21" width="3.7109375" style="5" bestFit="1" customWidth="1"/>
    <col min="22" max="22" width="3.7109375" style="5" customWidth="1"/>
    <col min="23" max="28" width="3.7109375" style="5" bestFit="1" customWidth="1"/>
    <col min="29" max="29" width="3.7109375" style="8" customWidth="1"/>
    <col min="30" max="30" width="3.7109375" style="8" bestFit="1" customWidth="1"/>
    <col min="31" max="32" width="3.7109375" style="8" customWidth="1"/>
    <col min="33" max="33" width="3.7109375" style="5" bestFit="1" customWidth="1"/>
    <col min="34" max="35" width="3.7109375" style="5" customWidth="1"/>
    <col min="36" max="36" width="8.28125" style="5" customWidth="1"/>
    <col min="37" max="38" width="4.140625" style="0" customWidth="1"/>
    <col min="39" max="39" width="5.00390625" style="0" customWidth="1"/>
    <col min="40" max="40" width="4.140625" style="0" customWidth="1"/>
    <col min="42" max="42" width="3.7109375" style="0" customWidth="1"/>
    <col min="44" max="44" width="8.7109375" style="0" customWidth="1"/>
    <col min="45" max="45" width="3.7109375" style="0" customWidth="1"/>
    <col min="46" max="47" width="8.7109375" style="0" customWidth="1"/>
  </cols>
  <sheetData>
    <row r="1" spans="3:33" ht="23.25">
      <c r="C1" s="9" t="s">
        <v>41</v>
      </c>
      <c r="D1" s="9"/>
      <c r="AC1" s="41"/>
      <c r="AD1" s="41"/>
      <c r="AE1" s="41"/>
      <c r="AF1" s="41"/>
      <c r="AG1" s="8"/>
    </row>
    <row r="2" spans="3:27" ht="21.75" customHeight="1">
      <c r="C2" s="2" t="s">
        <v>40</v>
      </c>
      <c r="D2" s="2"/>
      <c r="G2" s="2"/>
      <c r="H2" s="2"/>
      <c r="I2" s="2"/>
      <c r="J2" s="2"/>
      <c r="L2" s="42"/>
      <c r="M2" s="42"/>
      <c r="N2" s="42"/>
      <c r="O2" s="42"/>
      <c r="P2" s="42"/>
      <c r="Q2" s="42"/>
      <c r="S2" s="43"/>
      <c r="T2" s="44"/>
      <c r="AA2" s="43"/>
    </row>
    <row r="3" spans="3:27" ht="16.5" customHeight="1">
      <c r="C3" s="18">
        <v>39193</v>
      </c>
      <c r="D3" s="18"/>
      <c r="E3" s="15"/>
      <c r="S3" s="43"/>
      <c r="T3" s="44"/>
      <c r="AA3" s="43"/>
    </row>
    <row r="4" spans="1:47" ht="27" customHeight="1">
      <c r="A4" s="78" t="s">
        <v>24</v>
      </c>
      <c r="B4" s="78" t="s">
        <v>28</v>
      </c>
      <c r="C4" s="7"/>
      <c r="D4" s="7"/>
      <c r="F4" s="7"/>
      <c r="G4" s="7"/>
      <c r="H4" s="7"/>
      <c r="I4" s="7"/>
      <c r="J4" s="12"/>
      <c r="K4" s="8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"/>
      <c r="AI4" s="8"/>
      <c r="AJ4" s="8"/>
      <c r="AK4" s="78" t="s">
        <v>11</v>
      </c>
      <c r="AL4" s="78" t="s">
        <v>13</v>
      </c>
      <c r="AM4" s="83" t="s">
        <v>17</v>
      </c>
      <c r="AN4" s="79" t="s">
        <v>18</v>
      </c>
      <c r="AO4" s="79" t="s">
        <v>26</v>
      </c>
      <c r="AQ4" s="73" t="s">
        <v>33</v>
      </c>
      <c r="AR4" s="73" t="s">
        <v>34</v>
      </c>
      <c r="AS4" s="78"/>
      <c r="AT4" s="73" t="s">
        <v>35</v>
      </c>
      <c r="AU4" s="73" t="s">
        <v>36</v>
      </c>
    </row>
    <row r="5" spans="1:47" ht="15.75">
      <c r="A5" s="76"/>
      <c r="B5" s="76"/>
      <c r="C5" s="10"/>
      <c r="D5" s="10"/>
      <c r="E5" s="11"/>
      <c r="F5" s="11"/>
      <c r="G5" s="11"/>
      <c r="H5" s="11"/>
      <c r="I5" s="11"/>
      <c r="J5" s="11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76"/>
      <c r="AL5" s="76"/>
      <c r="AM5" s="84"/>
      <c r="AN5" s="80"/>
      <c r="AO5" s="80"/>
      <c r="AQ5" s="76"/>
      <c r="AR5" s="74"/>
      <c r="AS5" s="76"/>
      <c r="AT5" s="74"/>
      <c r="AU5" s="74"/>
    </row>
    <row r="6" spans="1:47" ht="15" customHeight="1">
      <c r="A6" s="76"/>
      <c r="B6" s="76"/>
      <c r="C6" s="6"/>
      <c r="D6" s="6"/>
      <c r="E6" s="8"/>
      <c r="F6" s="8"/>
      <c r="G6" s="8"/>
      <c r="H6" s="8"/>
      <c r="I6" s="8"/>
      <c r="J6" s="37"/>
      <c r="K6" s="8"/>
      <c r="L6" s="37"/>
      <c r="N6" s="37"/>
      <c r="P6" s="37"/>
      <c r="Q6" s="17"/>
      <c r="R6" s="45"/>
      <c r="AE6" s="37"/>
      <c r="AG6" s="37"/>
      <c r="AH6" s="8"/>
      <c r="AI6" s="37"/>
      <c r="AJ6" s="34"/>
      <c r="AK6" s="76"/>
      <c r="AL6" s="76"/>
      <c r="AM6" s="84"/>
      <c r="AN6" s="80"/>
      <c r="AO6" s="80"/>
      <c r="AQ6" s="76"/>
      <c r="AR6" s="74"/>
      <c r="AS6" s="76"/>
      <c r="AT6" s="74"/>
      <c r="AU6" s="74"/>
    </row>
    <row r="7" spans="1:47" ht="12.75">
      <c r="A7" s="76"/>
      <c r="B7" s="76"/>
      <c r="I7" s="8"/>
      <c r="J7" s="37"/>
      <c r="K7" s="62" t="s">
        <v>14</v>
      </c>
      <c r="L7" s="60" t="s">
        <v>6</v>
      </c>
      <c r="M7" s="62" t="s">
        <v>14</v>
      </c>
      <c r="N7" s="60" t="s">
        <v>3</v>
      </c>
      <c r="O7" s="62" t="s">
        <v>14</v>
      </c>
      <c r="P7" s="60" t="s">
        <v>3</v>
      </c>
      <c r="Q7" s="25" t="s">
        <v>3</v>
      </c>
      <c r="R7" s="26" t="s">
        <v>5</v>
      </c>
      <c r="S7" s="26" t="s">
        <v>6</v>
      </c>
      <c r="T7" s="26" t="s">
        <v>6</v>
      </c>
      <c r="U7" s="26" t="s">
        <v>5</v>
      </c>
      <c r="V7" s="26" t="s">
        <v>6</v>
      </c>
      <c r="W7" s="26" t="s">
        <v>3</v>
      </c>
      <c r="X7" s="26" t="s">
        <v>6</v>
      </c>
      <c r="Y7" s="26" t="s">
        <v>5</v>
      </c>
      <c r="Z7" s="26" t="s">
        <v>6</v>
      </c>
      <c r="AA7" s="26" t="s">
        <v>6</v>
      </c>
      <c r="AB7" s="26" t="s">
        <v>3</v>
      </c>
      <c r="AC7" s="25" t="s">
        <v>6</v>
      </c>
      <c r="AD7" s="25" t="s">
        <v>25</v>
      </c>
      <c r="AE7" s="30" t="s">
        <v>25</v>
      </c>
      <c r="AF7" s="62" t="s">
        <v>14</v>
      </c>
      <c r="AG7" s="60" t="s">
        <v>7</v>
      </c>
      <c r="AH7" s="62" t="s">
        <v>14</v>
      </c>
      <c r="AI7" s="60" t="s">
        <v>3</v>
      </c>
      <c r="AJ7" s="32" t="s">
        <v>15</v>
      </c>
      <c r="AK7" s="76"/>
      <c r="AL7" s="76"/>
      <c r="AM7" s="84"/>
      <c r="AN7" s="80"/>
      <c r="AO7" s="80"/>
      <c r="AQ7" s="76"/>
      <c r="AR7" s="74"/>
      <c r="AS7" s="76"/>
      <c r="AT7" s="74"/>
      <c r="AU7" s="74"/>
    </row>
    <row r="8" spans="1:47" s="7" customFormat="1" ht="12.75">
      <c r="A8" s="77"/>
      <c r="B8" s="77"/>
      <c r="C8" s="19" t="s">
        <v>30</v>
      </c>
      <c r="D8" s="19" t="s">
        <v>29</v>
      </c>
      <c r="E8" s="19" t="s">
        <v>12</v>
      </c>
      <c r="F8" s="19" t="s">
        <v>8</v>
      </c>
      <c r="G8" s="19" t="s">
        <v>9</v>
      </c>
      <c r="H8" s="19" t="s">
        <v>0</v>
      </c>
      <c r="I8" s="19" t="s">
        <v>19</v>
      </c>
      <c r="J8" s="39" t="s">
        <v>20</v>
      </c>
      <c r="K8" s="63">
        <v>1</v>
      </c>
      <c r="L8" s="61" t="s">
        <v>1</v>
      </c>
      <c r="M8" s="63">
        <v>2</v>
      </c>
      <c r="N8" s="61" t="s">
        <v>2</v>
      </c>
      <c r="O8" s="63">
        <v>3</v>
      </c>
      <c r="P8" s="61" t="s">
        <v>37</v>
      </c>
      <c r="Q8" s="21">
        <v>1</v>
      </c>
      <c r="R8" s="21">
        <v>2</v>
      </c>
      <c r="S8" s="21">
        <v>3</v>
      </c>
      <c r="T8" s="21">
        <v>4</v>
      </c>
      <c r="U8" s="21">
        <v>5</v>
      </c>
      <c r="V8" s="21">
        <v>6</v>
      </c>
      <c r="W8" s="21">
        <v>7</v>
      </c>
      <c r="X8" s="21">
        <v>8</v>
      </c>
      <c r="Y8" s="21">
        <v>9</v>
      </c>
      <c r="Z8" s="21">
        <v>10</v>
      </c>
      <c r="AA8" s="21">
        <v>11</v>
      </c>
      <c r="AB8" s="21">
        <v>12</v>
      </c>
      <c r="AC8" s="21">
        <v>13</v>
      </c>
      <c r="AD8" s="21" t="s">
        <v>42</v>
      </c>
      <c r="AE8" s="31" t="s">
        <v>42</v>
      </c>
      <c r="AF8" s="63">
        <v>4</v>
      </c>
      <c r="AG8" s="61" t="s">
        <v>38</v>
      </c>
      <c r="AH8" s="63">
        <v>5</v>
      </c>
      <c r="AI8" s="61" t="s">
        <v>39</v>
      </c>
      <c r="AJ8" s="33" t="s">
        <v>16</v>
      </c>
      <c r="AK8" s="77"/>
      <c r="AL8" s="77"/>
      <c r="AM8" s="85"/>
      <c r="AN8" s="81"/>
      <c r="AO8" s="81"/>
      <c r="AQ8" s="77"/>
      <c r="AR8" s="75"/>
      <c r="AS8" s="77"/>
      <c r="AT8" s="75"/>
      <c r="AU8" s="75"/>
    </row>
    <row r="9" spans="3:47" ht="12.75">
      <c r="C9" s="64" t="s">
        <v>55</v>
      </c>
      <c r="D9" s="23" t="s">
        <v>63</v>
      </c>
      <c r="E9" t="s">
        <v>66</v>
      </c>
      <c r="F9" t="s">
        <v>68</v>
      </c>
      <c r="G9" t="s">
        <v>10</v>
      </c>
      <c r="J9" s="28"/>
      <c r="K9" s="25">
        <v>6</v>
      </c>
      <c r="L9" s="30" t="s">
        <v>6</v>
      </c>
      <c r="M9" s="25">
        <v>7</v>
      </c>
      <c r="N9" s="30" t="s">
        <v>3</v>
      </c>
      <c r="O9" s="25">
        <v>11</v>
      </c>
      <c r="P9" s="72" t="s">
        <v>4</v>
      </c>
      <c r="Q9" s="25" t="s">
        <v>3</v>
      </c>
      <c r="R9" s="71" t="s">
        <v>4</v>
      </c>
      <c r="S9" s="26" t="s">
        <v>6</v>
      </c>
      <c r="T9" s="26" t="s">
        <v>6</v>
      </c>
      <c r="U9" s="71" t="s">
        <v>3</v>
      </c>
      <c r="V9" s="26" t="s">
        <v>6</v>
      </c>
      <c r="W9" s="26" t="s">
        <v>3</v>
      </c>
      <c r="X9" s="26" t="s">
        <v>6</v>
      </c>
      <c r="Y9" s="26" t="s">
        <v>5</v>
      </c>
      <c r="Z9" s="71" t="s">
        <v>3</v>
      </c>
      <c r="AA9" s="26" t="s">
        <v>6</v>
      </c>
      <c r="AB9" s="26" t="s">
        <v>3</v>
      </c>
      <c r="AC9" s="70" t="s">
        <v>5</v>
      </c>
      <c r="AD9" s="25"/>
      <c r="AE9" s="30"/>
      <c r="AF9" s="25">
        <v>9</v>
      </c>
      <c r="AG9" s="30" t="s">
        <v>7</v>
      </c>
      <c r="AH9" s="46">
        <v>11</v>
      </c>
      <c r="AI9" s="30" t="s">
        <v>3</v>
      </c>
      <c r="AJ9" s="34">
        <f aca="true" t="shared" si="0" ref="AJ9:AJ32">K9+M9+O9+AF9+AH9</f>
        <v>44</v>
      </c>
      <c r="AL9">
        <f aca="true" t="shared" si="1" ref="AL9:AL32">IF($L$7=L9,1,0)+IF($N$7=N9,1,0)+IF($P$7=P9,1,0)+IF($Q$7=Q9,1,0)+IF($R$7=R9,1,0)+IF($S$7=S9,1,0)+IF($T$7=T9,1,0)+IF($U$7=U9,1,0)+IF($V$7=V9,1,0)+IF($W$7=W9,1,0)+IF($X$7=X9,1,0)+IF($Y$7=Y9,1,0)+IF($Z$7=Z9,1,0)+IF($AA$7=AA9,1,0)+IF($AB$7=AB9,1,0)+IF($AC$7=AC9,1,0)+IF($AD$7=AD9,1,0)+IF($AE$7=AE9,1,0)+IF($AG$7=AG9,1,0)+IF($AI$7=AI9,1,0)+AN9</f>
        <v>13</v>
      </c>
      <c r="AM9">
        <f aca="true" t="shared" si="2" ref="AM9:AM32">K9+M9+O9+AF9+AH9+(IF($L$7=$L9,0,60)+IF($N$7=$N9,0,60)+IF($P$7=$P9,0,60)+IF($AG$7=$AG9,0,60)+IF($AI$7=$AI9,0,60))</f>
        <v>104</v>
      </c>
      <c r="AO9" s="3">
        <f aca="true" t="shared" si="3" ref="AO9:AO32">(AL9+1-AM9/600)*100/19</f>
        <v>72.7719298245614</v>
      </c>
      <c r="AR9" s="3">
        <f aca="true" t="shared" si="4" ref="AR9:AR32">AQ9+AO9</f>
        <v>72.7719298245614</v>
      </c>
      <c r="AU9" s="3">
        <f aca="true" t="shared" si="5" ref="AU9:AU32">AT9+AO9</f>
        <v>72.7719298245614</v>
      </c>
    </row>
    <row r="10" spans="3:47" ht="12.75">
      <c r="C10" s="65" t="s">
        <v>61</v>
      </c>
      <c r="D10" s="68" t="s">
        <v>64</v>
      </c>
      <c r="E10" s="16" t="s">
        <v>66</v>
      </c>
      <c r="F10" s="16" t="s">
        <v>68</v>
      </c>
      <c r="G10" t="s">
        <v>10</v>
      </c>
      <c r="J10" s="28"/>
      <c r="K10" s="25">
        <v>11</v>
      </c>
      <c r="L10" s="30" t="s">
        <v>6</v>
      </c>
      <c r="M10" s="25">
        <v>15</v>
      </c>
      <c r="N10" s="72" t="s">
        <v>7</v>
      </c>
      <c r="O10" s="25">
        <v>22</v>
      </c>
      <c r="P10" s="72" t="s">
        <v>7</v>
      </c>
      <c r="Q10" s="25" t="s">
        <v>3</v>
      </c>
      <c r="R10" s="71" t="s">
        <v>4</v>
      </c>
      <c r="S10" s="26" t="s">
        <v>6</v>
      </c>
      <c r="T10" s="26" t="s">
        <v>6</v>
      </c>
      <c r="U10" s="26" t="s">
        <v>5</v>
      </c>
      <c r="V10" s="26" t="s">
        <v>6</v>
      </c>
      <c r="W10" s="26" t="s">
        <v>3</v>
      </c>
      <c r="X10" s="26" t="s">
        <v>6</v>
      </c>
      <c r="Y10" s="26" t="s">
        <v>5</v>
      </c>
      <c r="Z10" s="26" t="s">
        <v>6</v>
      </c>
      <c r="AA10" s="71" t="s">
        <v>3</v>
      </c>
      <c r="AB10" s="26" t="s">
        <v>3</v>
      </c>
      <c r="AC10" s="70" t="s">
        <v>3</v>
      </c>
      <c r="AD10" s="36"/>
      <c r="AE10" s="30"/>
      <c r="AF10" s="25">
        <v>11</v>
      </c>
      <c r="AG10" s="30" t="s">
        <v>7</v>
      </c>
      <c r="AH10" s="25">
        <v>14</v>
      </c>
      <c r="AI10" s="72" t="s">
        <v>6</v>
      </c>
      <c r="AJ10" s="34">
        <f t="shared" si="0"/>
        <v>73</v>
      </c>
      <c r="AL10">
        <f t="shared" si="1"/>
        <v>12</v>
      </c>
      <c r="AM10">
        <f t="shared" si="2"/>
        <v>253</v>
      </c>
      <c r="AO10" s="3">
        <f t="shared" si="3"/>
        <v>66.2017543859649</v>
      </c>
      <c r="AR10" s="3">
        <f t="shared" si="4"/>
        <v>66.2017543859649</v>
      </c>
      <c r="AU10" s="3">
        <f t="shared" si="5"/>
        <v>66.2017543859649</v>
      </c>
    </row>
    <row r="11" spans="3:47" ht="12.75">
      <c r="C11" s="64" t="s">
        <v>59</v>
      </c>
      <c r="D11" s="23" t="s">
        <v>63</v>
      </c>
      <c r="E11" t="s">
        <v>65</v>
      </c>
      <c r="F11" t="s">
        <v>32</v>
      </c>
      <c r="G11" t="s">
        <v>10</v>
      </c>
      <c r="J11" s="28"/>
      <c r="K11" s="36">
        <v>17</v>
      </c>
      <c r="L11" s="30" t="s">
        <v>6</v>
      </c>
      <c r="M11" s="25">
        <v>28</v>
      </c>
      <c r="N11" s="72" t="s">
        <v>4</v>
      </c>
      <c r="O11" s="25">
        <v>46</v>
      </c>
      <c r="P11" s="72" t="s">
        <v>4</v>
      </c>
      <c r="Q11" s="69" t="s">
        <v>6</v>
      </c>
      <c r="R11" s="71" t="s">
        <v>4</v>
      </c>
      <c r="S11" s="26" t="s">
        <v>6</v>
      </c>
      <c r="T11" s="26" t="s">
        <v>6</v>
      </c>
      <c r="U11" s="26" t="s">
        <v>5</v>
      </c>
      <c r="V11" s="26" t="s">
        <v>6</v>
      </c>
      <c r="W11" s="26" t="s">
        <v>3</v>
      </c>
      <c r="X11" s="71" t="s">
        <v>3</v>
      </c>
      <c r="Y11" s="26" t="s">
        <v>5</v>
      </c>
      <c r="Z11" s="26" t="s">
        <v>6</v>
      </c>
      <c r="AA11" s="71" t="s">
        <v>5</v>
      </c>
      <c r="AB11" s="71" t="s">
        <v>5</v>
      </c>
      <c r="AC11" s="36" t="s">
        <v>6</v>
      </c>
      <c r="AD11" s="36"/>
      <c r="AE11" s="30"/>
      <c r="AF11" s="25">
        <v>7</v>
      </c>
      <c r="AG11" s="30" t="s">
        <v>7</v>
      </c>
      <c r="AH11" s="25">
        <v>12</v>
      </c>
      <c r="AI11" s="30" t="s">
        <v>3</v>
      </c>
      <c r="AJ11" s="34">
        <f t="shared" si="0"/>
        <v>110</v>
      </c>
      <c r="AL11">
        <f t="shared" si="1"/>
        <v>11</v>
      </c>
      <c r="AM11">
        <f t="shared" si="2"/>
        <v>230</v>
      </c>
      <c r="AO11" s="3">
        <f t="shared" si="3"/>
        <v>61.140350877192986</v>
      </c>
      <c r="AR11" s="3">
        <f t="shared" si="4"/>
        <v>61.140350877192986</v>
      </c>
      <c r="AU11" s="3">
        <f t="shared" si="5"/>
        <v>61.140350877192986</v>
      </c>
    </row>
    <row r="12" spans="1:47" ht="12.75">
      <c r="A12" t="s">
        <v>73</v>
      </c>
      <c r="C12" s="64" t="s">
        <v>44</v>
      </c>
      <c r="D12" s="23" t="s">
        <v>63</v>
      </c>
      <c r="E12" t="s">
        <v>65</v>
      </c>
      <c r="F12" t="s">
        <v>27</v>
      </c>
      <c r="G12" t="s">
        <v>10</v>
      </c>
      <c r="H12" t="s">
        <v>0</v>
      </c>
      <c r="J12" s="28"/>
      <c r="K12" s="25">
        <v>23</v>
      </c>
      <c r="L12" s="30" t="s">
        <v>6</v>
      </c>
      <c r="M12" s="25">
        <v>50</v>
      </c>
      <c r="N12" s="72" t="s">
        <v>4</v>
      </c>
      <c r="O12" s="25">
        <v>36</v>
      </c>
      <c r="P12" s="30" t="s">
        <v>3</v>
      </c>
      <c r="Q12" s="70" t="s">
        <v>6</v>
      </c>
      <c r="R12" s="69" t="s">
        <v>3</v>
      </c>
      <c r="S12" s="69" t="s">
        <v>3</v>
      </c>
      <c r="T12" s="36" t="s">
        <v>6</v>
      </c>
      <c r="U12" s="69" t="s">
        <v>3</v>
      </c>
      <c r="V12" s="36" t="s">
        <v>6</v>
      </c>
      <c r="W12" s="36" t="s">
        <v>3</v>
      </c>
      <c r="X12" s="36" t="s">
        <v>6</v>
      </c>
      <c r="Y12" s="36" t="s">
        <v>5</v>
      </c>
      <c r="Z12" s="36" t="s">
        <v>6</v>
      </c>
      <c r="AA12" s="69" t="s">
        <v>4</v>
      </c>
      <c r="AB12" s="36" t="s">
        <v>3</v>
      </c>
      <c r="AC12" s="69" t="s">
        <v>3</v>
      </c>
      <c r="AD12" s="25"/>
      <c r="AE12" s="30"/>
      <c r="AF12" s="25">
        <v>16</v>
      </c>
      <c r="AG12" s="72" t="s">
        <v>4</v>
      </c>
      <c r="AH12" s="25">
        <v>27</v>
      </c>
      <c r="AI12" s="30" t="s">
        <v>3</v>
      </c>
      <c r="AJ12" s="34">
        <f t="shared" si="0"/>
        <v>152</v>
      </c>
      <c r="AL12">
        <f t="shared" si="1"/>
        <v>10</v>
      </c>
      <c r="AM12">
        <f t="shared" si="2"/>
        <v>272</v>
      </c>
      <c r="AO12" s="3">
        <f t="shared" si="3"/>
        <v>55.50877192982457</v>
      </c>
      <c r="AR12" s="3">
        <f t="shared" si="4"/>
        <v>55.50877192982457</v>
      </c>
      <c r="AU12" s="3">
        <f t="shared" si="5"/>
        <v>55.50877192982457</v>
      </c>
    </row>
    <row r="13" spans="3:47" ht="12.75">
      <c r="C13" s="65" t="s">
        <v>45</v>
      </c>
      <c r="D13" s="23" t="s">
        <v>63</v>
      </c>
      <c r="E13" t="s">
        <v>66</v>
      </c>
      <c r="F13" t="s">
        <v>31</v>
      </c>
      <c r="G13" t="s">
        <v>10</v>
      </c>
      <c r="J13" s="28"/>
      <c r="K13" s="25">
        <v>23</v>
      </c>
      <c r="L13" s="72" t="s">
        <v>4</v>
      </c>
      <c r="M13" s="25">
        <v>24</v>
      </c>
      <c r="N13" s="72" t="s">
        <v>4</v>
      </c>
      <c r="O13" s="25">
        <v>12</v>
      </c>
      <c r="P13" s="72" t="s">
        <v>4</v>
      </c>
      <c r="Q13" s="25" t="s">
        <v>3</v>
      </c>
      <c r="R13" s="71" t="s">
        <v>3</v>
      </c>
      <c r="S13" s="71" t="s">
        <v>4</v>
      </c>
      <c r="T13" s="26" t="s">
        <v>6</v>
      </c>
      <c r="U13" s="26" t="s">
        <v>5</v>
      </c>
      <c r="V13" s="26" t="s">
        <v>6</v>
      </c>
      <c r="W13" s="71" t="s">
        <v>5</v>
      </c>
      <c r="X13" s="26" t="s">
        <v>6</v>
      </c>
      <c r="Y13" s="26" t="s">
        <v>5</v>
      </c>
      <c r="Z13" s="26" t="s">
        <v>6</v>
      </c>
      <c r="AA13" s="71" t="s">
        <v>4</v>
      </c>
      <c r="AB13" s="26" t="s">
        <v>3</v>
      </c>
      <c r="AC13" s="25" t="s">
        <v>6</v>
      </c>
      <c r="AD13" s="36"/>
      <c r="AE13" s="30"/>
      <c r="AF13" s="25">
        <v>10</v>
      </c>
      <c r="AG13" s="72" t="s">
        <v>6</v>
      </c>
      <c r="AH13" s="25">
        <v>13</v>
      </c>
      <c r="AI13" s="30" t="s">
        <v>3</v>
      </c>
      <c r="AJ13" s="34">
        <f t="shared" si="0"/>
        <v>82</v>
      </c>
      <c r="AK13" s="16"/>
      <c r="AL13">
        <f t="shared" si="1"/>
        <v>10</v>
      </c>
      <c r="AM13">
        <f t="shared" si="2"/>
        <v>322</v>
      </c>
      <c r="AO13" s="3">
        <f t="shared" si="3"/>
        <v>55.070175438596486</v>
      </c>
      <c r="AR13" s="3">
        <f t="shared" si="4"/>
        <v>55.070175438596486</v>
      </c>
      <c r="AU13" s="3">
        <f t="shared" si="5"/>
        <v>55.070175438596486</v>
      </c>
    </row>
    <row r="14" spans="3:47" ht="12.75">
      <c r="C14" s="65" t="s">
        <v>46</v>
      </c>
      <c r="D14" s="23" t="s">
        <v>63</v>
      </c>
      <c r="E14" t="s">
        <v>66</v>
      </c>
      <c r="F14" t="s">
        <v>68</v>
      </c>
      <c r="G14" t="s">
        <v>10</v>
      </c>
      <c r="I14" s="7"/>
      <c r="J14" s="28"/>
      <c r="K14" s="36">
        <v>15</v>
      </c>
      <c r="L14" s="72" t="s">
        <v>3</v>
      </c>
      <c r="M14" s="25">
        <v>24</v>
      </c>
      <c r="N14" s="30" t="s">
        <v>3</v>
      </c>
      <c r="O14" s="25">
        <v>30</v>
      </c>
      <c r="P14" s="72" t="s">
        <v>4</v>
      </c>
      <c r="Q14" s="69" t="s">
        <v>6</v>
      </c>
      <c r="R14" s="69" t="s">
        <v>3</v>
      </c>
      <c r="S14" s="69" t="s">
        <v>3</v>
      </c>
      <c r="T14" s="69" t="s">
        <v>5</v>
      </c>
      <c r="U14" s="36" t="s">
        <v>5</v>
      </c>
      <c r="V14" s="36" t="s">
        <v>6</v>
      </c>
      <c r="W14" s="36" t="s">
        <v>3</v>
      </c>
      <c r="X14" s="36" t="s">
        <v>6</v>
      </c>
      <c r="Y14" s="36" t="s">
        <v>5</v>
      </c>
      <c r="Z14" s="69" t="s">
        <v>3</v>
      </c>
      <c r="AA14" s="69" t="s">
        <v>3</v>
      </c>
      <c r="AB14" s="69" t="s">
        <v>6</v>
      </c>
      <c r="AC14" s="36" t="s">
        <v>6</v>
      </c>
      <c r="AD14" s="36"/>
      <c r="AE14" s="30"/>
      <c r="AF14" s="25">
        <v>4</v>
      </c>
      <c r="AG14" s="30" t="s">
        <v>7</v>
      </c>
      <c r="AH14" s="25">
        <v>8</v>
      </c>
      <c r="AI14" s="30" t="s">
        <v>3</v>
      </c>
      <c r="AJ14" s="34">
        <f t="shared" si="0"/>
        <v>81</v>
      </c>
      <c r="AK14" s="7"/>
      <c r="AL14">
        <f t="shared" si="1"/>
        <v>9</v>
      </c>
      <c r="AM14">
        <f t="shared" si="2"/>
        <v>201</v>
      </c>
      <c r="AN14" s="7"/>
      <c r="AO14" s="3">
        <f t="shared" si="3"/>
        <v>50.868421052631575</v>
      </c>
      <c r="AR14" s="3">
        <f t="shared" si="4"/>
        <v>50.868421052631575</v>
      </c>
      <c r="AU14" s="3">
        <f t="shared" si="5"/>
        <v>50.868421052631575</v>
      </c>
    </row>
    <row r="15" spans="3:47" ht="12.75">
      <c r="C15" s="64" t="s">
        <v>47</v>
      </c>
      <c r="D15" s="23" t="s">
        <v>64</v>
      </c>
      <c r="E15" t="s">
        <v>65</v>
      </c>
      <c r="F15" t="s">
        <v>69</v>
      </c>
      <c r="G15" t="s">
        <v>10</v>
      </c>
      <c r="J15" s="28"/>
      <c r="K15" s="25">
        <v>46</v>
      </c>
      <c r="L15" s="30" t="s">
        <v>6</v>
      </c>
      <c r="M15" s="25">
        <v>32</v>
      </c>
      <c r="N15" s="72" t="s">
        <v>4</v>
      </c>
      <c r="O15" s="25">
        <v>11</v>
      </c>
      <c r="P15" s="30" t="s">
        <v>3</v>
      </c>
      <c r="Q15" s="25" t="s">
        <v>3</v>
      </c>
      <c r="R15" s="71" t="s">
        <v>4</v>
      </c>
      <c r="S15" s="71" t="s">
        <v>3</v>
      </c>
      <c r="T15" s="26" t="s">
        <v>6</v>
      </c>
      <c r="U15" s="71" t="s">
        <v>6</v>
      </c>
      <c r="V15" s="26" t="s">
        <v>6</v>
      </c>
      <c r="W15" s="26" t="s">
        <v>3</v>
      </c>
      <c r="X15" s="26" t="s">
        <v>6</v>
      </c>
      <c r="Y15" s="71" t="s">
        <v>3</v>
      </c>
      <c r="Z15" s="71" t="s">
        <v>3</v>
      </c>
      <c r="AA15" s="26" t="s">
        <v>6</v>
      </c>
      <c r="AB15" s="71" t="s">
        <v>6</v>
      </c>
      <c r="AC15" s="25" t="s">
        <v>6</v>
      </c>
      <c r="AD15" s="36"/>
      <c r="AE15" s="30"/>
      <c r="AF15" s="25">
        <v>13</v>
      </c>
      <c r="AG15" s="72" t="s">
        <v>4</v>
      </c>
      <c r="AH15" s="25">
        <v>16</v>
      </c>
      <c r="AI15" s="72" t="s">
        <v>7</v>
      </c>
      <c r="AJ15" s="34">
        <f t="shared" si="0"/>
        <v>118</v>
      </c>
      <c r="AL15">
        <f t="shared" si="1"/>
        <v>9</v>
      </c>
      <c r="AM15">
        <f t="shared" si="2"/>
        <v>298</v>
      </c>
      <c r="AO15" s="3">
        <f t="shared" si="3"/>
        <v>50.01754385964912</v>
      </c>
      <c r="AR15" s="3">
        <f t="shared" si="4"/>
        <v>50.01754385964912</v>
      </c>
      <c r="AU15" s="3">
        <f t="shared" si="5"/>
        <v>50.01754385964912</v>
      </c>
    </row>
    <row r="16" spans="3:47" ht="12.75">
      <c r="C16" s="65" t="s">
        <v>60</v>
      </c>
      <c r="D16" s="68" t="s">
        <v>64</v>
      </c>
      <c r="E16" t="s">
        <v>65</v>
      </c>
      <c r="F16" t="s">
        <v>27</v>
      </c>
      <c r="G16" t="s">
        <v>10</v>
      </c>
      <c r="H16" t="s">
        <v>0</v>
      </c>
      <c r="I16" s="3"/>
      <c r="J16" s="40"/>
      <c r="K16" s="36">
        <v>6</v>
      </c>
      <c r="L16" s="72" t="s">
        <v>4</v>
      </c>
      <c r="M16" s="25">
        <v>20</v>
      </c>
      <c r="N16" s="30" t="s">
        <v>3</v>
      </c>
      <c r="O16" s="25">
        <v>9</v>
      </c>
      <c r="P16" s="72" t="s">
        <v>4</v>
      </c>
      <c r="Q16" s="36" t="s">
        <v>3</v>
      </c>
      <c r="R16" s="71" t="s">
        <v>3</v>
      </c>
      <c r="S16" s="71" t="s">
        <v>3</v>
      </c>
      <c r="T16" s="26" t="s">
        <v>6</v>
      </c>
      <c r="U16" s="71" t="s">
        <v>6</v>
      </c>
      <c r="V16" s="26" t="s">
        <v>6</v>
      </c>
      <c r="W16" s="71" t="s">
        <v>4</v>
      </c>
      <c r="X16" s="26" t="s">
        <v>6</v>
      </c>
      <c r="Y16" s="71" t="s">
        <v>3</v>
      </c>
      <c r="Z16" s="71" t="s">
        <v>4</v>
      </c>
      <c r="AA16" s="26" t="s">
        <v>6</v>
      </c>
      <c r="AB16" s="71" t="s">
        <v>4</v>
      </c>
      <c r="AC16" s="69" t="s">
        <v>4</v>
      </c>
      <c r="AD16" s="36"/>
      <c r="AE16" s="47"/>
      <c r="AF16" s="36">
        <v>7</v>
      </c>
      <c r="AG16" s="30" t="s">
        <v>7</v>
      </c>
      <c r="AH16" s="25">
        <v>10</v>
      </c>
      <c r="AI16" s="30" t="s">
        <v>3</v>
      </c>
      <c r="AJ16" s="34">
        <f t="shared" si="0"/>
        <v>52</v>
      </c>
      <c r="AL16">
        <f t="shared" si="1"/>
        <v>8</v>
      </c>
      <c r="AM16">
        <f t="shared" si="2"/>
        <v>172</v>
      </c>
      <c r="AO16" s="3">
        <f t="shared" si="3"/>
        <v>45.859649122807014</v>
      </c>
      <c r="AR16" s="3">
        <f t="shared" si="4"/>
        <v>45.859649122807014</v>
      </c>
      <c r="AU16" s="3">
        <f t="shared" si="5"/>
        <v>45.859649122807014</v>
      </c>
    </row>
    <row r="17" spans="3:47" ht="12.75">
      <c r="C17" s="67" t="s">
        <v>50</v>
      </c>
      <c r="D17" s="23" t="s">
        <v>63</v>
      </c>
      <c r="E17" t="s">
        <v>65</v>
      </c>
      <c r="F17" t="s">
        <v>27</v>
      </c>
      <c r="G17" t="s">
        <v>10</v>
      </c>
      <c r="J17" s="28"/>
      <c r="K17" s="25">
        <v>18</v>
      </c>
      <c r="L17" s="72" t="s">
        <v>4</v>
      </c>
      <c r="M17" s="25">
        <v>5</v>
      </c>
      <c r="N17" s="72" t="s">
        <v>7</v>
      </c>
      <c r="O17" s="25">
        <v>21</v>
      </c>
      <c r="P17" s="72" t="s">
        <v>7</v>
      </c>
      <c r="Q17" s="25" t="s">
        <v>3</v>
      </c>
      <c r="R17" s="71" t="s">
        <v>4</v>
      </c>
      <c r="S17" s="71" t="s">
        <v>3</v>
      </c>
      <c r="T17" s="26" t="s">
        <v>6</v>
      </c>
      <c r="U17" s="71" t="s">
        <v>6</v>
      </c>
      <c r="V17" s="26" t="s">
        <v>6</v>
      </c>
      <c r="W17" s="26" t="s">
        <v>3</v>
      </c>
      <c r="X17" s="71" t="s">
        <v>3</v>
      </c>
      <c r="Y17" s="71" t="s">
        <v>6</v>
      </c>
      <c r="Z17" s="26" t="s">
        <v>6</v>
      </c>
      <c r="AA17" s="71" t="s">
        <v>4</v>
      </c>
      <c r="AB17" s="71" t="s">
        <v>6</v>
      </c>
      <c r="AC17" s="25" t="s">
        <v>6</v>
      </c>
      <c r="AD17" s="25"/>
      <c r="AE17" s="30"/>
      <c r="AF17" s="25">
        <v>8</v>
      </c>
      <c r="AG17" s="30" t="s">
        <v>7</v>
      </c>
      <c r="AH17" s="25">
        <v>14</v>
      </c>
      <c r="AI17" s="30" t="s">
        <v>3</v>
      </c>
      <c r="AJ17" s="34">
        <f t="shared" si="0"/>
        <v>66</v>
      </c>
      <c r="AL17">
        <f t="shared" si="1"/>
        <v>8</v>
      </c>
      <c r="AM17">
        <f t="shared" si="2"/>
        <v>246</v>
      </c>
      <c r="AO17" s="3">
        <f t="shared" si="3"/>
        <v>45.21052631578947</v>
      </c>
      <c r="AR17" s="3">
        <f t="shared" si="4"/>
        <v>45.21052631578947</v>
      </c>
      <c r="AU17" s="3">
        <f t="shared" si="5"/>
        <v>45.21052631578947</v>
      </c>
    </row>
    <row r="18" spans="3:47" ht="12.75">
      <c r="C18" s="64" t="s">
        <v>58</v>
      </c>
      <c r="D18" s="23" t="s">
        <v>64</v>
      </c>
      <c r="E18" t="s">
        <v>65</v>
      </c>
      <c r="F18" t="s">
        <v>72</v>
      </c>
      <c r="G18" t="s">
        <v>10</v>
      </c>
      <c r="J18" s="28"/>
      <c r="K18" s="25">
        <v>22</v>
      </c>
      <c r="L18" s="72" t="s">
        <v>7</v>
      </c>
      <c r="M18" s="25">
        <v>29</v>
      </c>
      <c r="N18" s="72" t="s">
        <v>4</v>
      </c>
      <c r="O18" s="25">
        <v>43</v>
      </c>
      <c r="P18" s="30" t="s">
        <v>3</v>
      </c>
      <c r="Q18" s="70" t="s">
        <v>6</v>
      </c>
      <c r="R18" s="71" t="s">
        <v>3</v>
      </c>
      <c r="S18" s="71" t="s">
        <v>3</v>
      </c>
      <c r="T18" s="71" t="s">
        <v>3</v>
      </c>
      <c r="U18" s="71" t="s">
        <v>3</v>
      </c>
      <c r="V18" s="26" t="s">
        <v>6</v>
      </c>
      <c r="W18" s="26" t="s">
        <v>3</v>
      </c>
      <c r="X18" s="26" t="s">
        <v>6</v>
      </c>
      <c r="Y18" s="26" t="s">
        <v>5</v>
      </c>
      <c r="Z18" s="71" t="s">
        <v>4</v>
      </c>
      <c r="AA18" s="71" t="s">
        <v>5</v>
      </c>
      <c r="AB18" s="26" t="s">
        <v>3</v>
      </c>
      <c r="AC18" s="70" t="s">
        <v>4</v>
      </c>
      <c r="AD18" s="25"/>
      <c r="AE18" s="30"/>
      <c r="AF18" s="25">
        <v>26</v>
      </c>
      <c r="AG18" s="30" t="s">
        <v>7</v>
      </c>
      <c r="AH18" s="25">
        <v>22</v>
      </c>
      <c r="AI18" s="30" t="s">
        <v>3</v>
      </c>
      <c r="AJ18" s="34">
        <f t="shared" si="0"/>
        <v>142</v>
      </c>
      <c r="AL18">
        <f t="shared" si="1"/>
        <v>8</v>
      </c>
      <c r="AM18">
        <f t="shared" si="2"/>
        <v>262</v>
      </c>
      <c r="AO18" s="3">
        <f t="shared" si="3"/>
        <v>45.070175438596486</v>
      </c>
      <c r="AR18" s="3">
        <f t="shared" si="4"/>
        <v>45.070175438596486</v>
      </c>
      <c r="AU18" s="3">
        <f t="shared" si="5"/>
        <v>45.070175438596486</v>
      </c>
    </row>
    <row r="19" spans="3:47" ht="12.75">
      <c r="C19" s="65" t="s">
        <v>62</v>
      </c>
      <c r="D19" s="68" t="s">
        <v>64</v>
      </c>
      <c r="E19" s="16" t="s">
        <v>65</v>
      </c>
      <c r="F19" s="16" t="s">
        <v>27</v>
      </c>
      <c r="G19" t="s">
        <v>10</v>
      </c>
      <c r="J19" s="28"/>
      <c r="K19" s="25">
        <v>32</v>
      </c>
      <c r="L19" s="72" t="s">
        <v>3</v>
      </c>
      <c r="M19" s="25">
        <v>16</v>
      </c>
      <c r="N19" s="72" t="s">
        <v>4</v>
      </c>
      <c r="O19" s="25">
        <v>14</v>
      </c>
      <c r="P19" s="30" t="s">
        <v>3</v>
      </c>
      <c r="Q19" s="25" t="s">
        <v>3</v>
      </c>
      <c r="R19" s="26" t="s">
        <v>5</v>
      </c>
      <c r="S19" s="26" t="s">
        <v>6</v>
      </c>
      <c r="T19" s="26" t="s">
        <v>6</v>
      </c>
      <c r="U19" s="71" t="s">
        <v>3</v>
      </c>
      <c r="V19" s="71" t="s">
        <v>5</v>
      </c>
      <c r="W19" s="71" t="s">
        <v>6</v>
      </c>
      <c r="X19" s="26" t="s">
        <v>6</v>
      </c>
      <c r="Y19" s="26" t="s">
        <v>5</v>
      </c>
      <c r="Z19" s="71" t="s">
        <v>3</v>
      </c>
      <c r="AA19" s="71" t="s">
        <v>4</v>
      </c>
      <c r="AB19" s="71" t="s">
        <v>6</v>
      </c>
      <c r="AC19" s="70" t="s">
        <v>3</v>
      </c>
      <c r="AD19" s="36"/>
      <c r="AE19" s="30"/>
      <c r="AF19" s="25">
        <v>13</v>
      </c>
      <c r="AG19" s="72" t="s">
        <v>4</v>
      </c>
      <c r="AH19" s="25">
        <v>7</v>
      </c>
      <c r="AI19" s="30" t="s">
        <v>3</v>
      </c>
      <c r="AJ19" s="34">
        <f t="shared" si="0"/>
        <v>82</v>
      </c>
      <c r="AL19">
        <f t="shared" si="1"/>
        <v>8</v>
      </c>
      <c r="AM19">
        <f t="shared" si="2"/>
        <v>262</v>
      </c>
      <c r="AO19" s="3">
        <f t="shared" si="3"/>
        <v>45.070175438596486</v>
      </c>
      <c r="AR19" s="3">
        <f t="shared" si="4"/>
        <v>45.070175438596486</v>
      </c>
      <c r="AU19" s="3">
        <f t="shared" si="5"/>
        <v>45.070175438596486</v>
      </c>
    </row>
    <row r="20" spans="3:47" ht="12.75">
      <c r="C20" s="64" t="s">
        <v>49</v>
      </c>
      <c r="D20" s="23" t="s">
        <v>63</v>
      </c>
      <c r="E20" t="s">
        <v>66</v>
      </c>
      <c r="F20" t="s">
        <v>31</v>
      </c>
      <c r="G20" t="s">
        <v>10</v>
      </c>
      <c r="J20" s="28"/>
      <c r="K20" s="36">
        <v>23</v>
      </c>
      <c r="L20" s="72" t="s">
        <v>7</v>
      </c>
      <c r="M20" s="25">
        <v>32</v>
      </c>
      <c r="N20" s="72" t="s">
        <v>4</v>
      </c>
      <c r="O20" s="25">
        <v>43</v>
      </c>
      <c r="P20" s="72" t="s">
        <v>4</v>
      </c>
      <c r="Q20" s="36" t="s">
        <v>3</v>
      </c>
      <c r="R20" s="71" t="s">
        <v>4</v>
      </c>
      <c r="S20" s="26" t="s">
        <v>6</v>
      </c>
      <c r="T20" s="71" t="s">
        <v>5</v>
      </c>
      <c r="U20" s="71" t="s">
        <v>3</v>
      </c>
      <c r="V20" s="26" t="s">
        <v>6</v>
      </c>
      <c r="W20" s="71" t="s">
        <v>5</v>
      </c>
      <c r="X20" s="26" t="s">
        <v>6</v>
      </c>
      <c r="Y20" s="71" t="s">
        <v>3</v>
      </c>
      <c r="Z20" s="26" t="s">
        <v>6</v>
      </c>
      <c r="AA20" s="26" t="s">
        <v>6</v>
      </c>
      <c r="AB20" s="26" t="s">
        <v>3</v>
      </c>
      <c r="AC20" s="69" t="s">
        <v>4</v>
      </c>
      <c r="AD20" s="36"/>
      <c r="AE20" s="30"/>
      <c r="AF20" s="25">
        <v>14</v>
      </c>
      <c r="AG20" s="72" t="s">
        <v>4</v>
      </c>
      <c r="AH20" s="25">
        <v>12</v>
      </c>
      <c r="AI20" s="30" t="s">
        <v>3</v>
      </c>
      <c r="AJ20" s="34">
        <f t="shared" si="0"/>
        <v>124</v>
      </c>
      <c r="AL20">
        <f t="shared" si="1"/>
        <v>8</v>
      </c>
      <c r="AM20">
        <f t="shared" si="2"/>
        <v>364</v>
      </c>
      <c r="AO20" s="3">
        <f t="shared" si="3"/>
        <v>44.175438596491226</v>
      </c>
      <c r="AR20" s="3">
        <f t="shared" si="4"/>
        <v>44.175438596491226</v>
      </c>
      <c r="AU20" s="3">
        <f t="shared" si="5"/>
        <v>44.175438596491226</v>
      </c>
    </row>
    <row r="21" spans="3:47" ht="12.75">
      <c r="C21" s="65" t="s">
        <v>53</v>
      </c>
      <c r="D21" s="23" t="s">
        <v>64</v>
      </c>
      <c r="E21" t="s">
        <v>65</v>
      </c>
      <c r="F21" t="s">
        <v>27</v>
      </c>
      <c r="G21" t="s">
        <v>10</v>
      </c>
      <c r="J21" s="28"/>
      <c r="K21" s="25">
        <v>6</v>
      </c>
      <c r="L21" s="72" t="s">
        <v>7</v>
      </c>
      <c r="M21" s="25">
        <v>12</v>
      </c>
      <c r="N21" s="72" t="s">
        <v>7</v>
      </c>
      <c r="O21" s="25">
        <v>11</v>
      </c>
      <c r="P21" s="72" t="s">
        <v>6</v>
      </c>
      <c r="Q21" s="70" t="s">
        <v>6</v>
      </c>
      <c r="R21" s="71" t="s">
        <v>4</v>
      </c>
      <c r="S21" s="71" t="s">
        <v>3</v>
      </c>
      <c r="T21" s="26" t="s">
        <v>6</v>
      </c>
      <c r="U21" s="71" t="s">
        <v>3</v>
      </c>
      <c r="V21" s="26" t="s">
        <v>6</v>
      </c>
      <c r="W21" s="71" t="s">
        <v>6</v>
      </c>
      <c r="X21" s="26" t="s">
        <v>6</v>
      </c>
      <c r="Y21" s="71" t="s">
        <v>6</v>
      </c>
      <c r="Z21" s="71" t="s">
        <v>4</v>
      </c>
      <c r="AA21" s="26" t="s">
        <v>6</v>
      </c>
      <c r="AB21" s="26" t="s">
        <v>3</v>
      </c>
      <c r="AC21" s="70" t="s">
        <v>4</v>
      </c>
      <c r="AD21" s="25"/>
      <c r="AE21" s="30"/>
      <c r="AF21" s="25">
        <v>33</v>
      </c>
      <c r="AG21" s="30" t="s">
        <v>7</v>
      </c>
      <c r="AH21" s="25">
        <v>13</v>
      </c>
      <c r="AI21" s="30" t="s">
        <v>3</v>
      </c>
      <c r="AJ21" s="34">
        <f t="shared" si="0"/>
        <v>75</v>
      </c>
      <c r="AL21">
        <f t="shared" si="1"/>
        <v>7</v>
      </c>
      <c r="AM21">
        <f t="shared" si="2"/>
        <v>255</v>
      </c>
      <c r="AO21" s="3">
        <f t="shared" si="3"/>
        <v>39.86842105263158</v>
      </c>
      <c r="AR21" s="3">
        <f t="shared" si="4"/>
        <v>39.86842105263158</v>
      </c>
      <c r="AU21" s="3">
        <f t="shared" si="5"/>
        <v>39.86842105263158</v>
      </c>
    </row>
    <row r="22" spans="2:47" ht="12.75">
      <c r="B22" s="16"/>
      <c r="C22" s="65" t="s">
        <v>52</v>
      </c>
      <c r="D22" s="23" t="s">
        <v>63</v>
      </c>
      <c r="E22" t="s">
        <v>65</v>
      </c>
      <c r="F22" t="s">
        <v>32</v>
      </c>
      <c r="G22" t="s">
        <v>10</v>
      </c>
      <c r="J22" s="28"/>
      <c r="K22" s="25">
        <v>59</v>
      </c>
      <c r="L22" s="72" t="s">
        <v>7</v>
      </c>
      <c r="M22" s="25">
        <v>55</v>
      </c>
      <c r="N22" s="72" t="s">
        <v>4</v>
      </c>
      <c r="O22" s="25">
        <v>47</v>
      </c>
      <c r="P22" s="72" t="s">
        <v>4</v>
      </c>
      <c r="Q22" s="70" t="s">
        <v>5</v>
      </c>
      <c r="R22" s="26" t="s">
        <v>5</v>
      </c>
      <c r="S22" s="26" t="s">
        <v>6</v>
      </c>
      <c r="T22" s="71" t="s">
        <v>4</v>
      </c>
      <c r="U22" s="71" t="s">
        <v>6</v>
      </c>
      <c r="V22" s="26" t="s">
        <v>6</v>
      </c>
      <c r="W22" s="26" t="s">
        <v>3</v>
      </c>
      <c r="X22" s="26" t="s">
        <v>6</v>
      </c>
      <c r="Y22" s="26" t="s">
        <v>5</v>
      </c>
      <c r="Z22" s="71" t="s">
        <v>4</v>
      </c>
      <c r="AA22" s="71" t="s">
        <v>5</v>
      </c>
      <c r="AB22" s="71" t="s">
        <v>5</v>
      </c>
      <c r="AC22" s="25" t="s">
        <v>6</v>
      </c>
      <c r="AD22" s="36"/>
      <c r="AE22" s="30"/>
      <c r="AF22" s="25">
        <v>36</v>
      </c>
      <c r="AG22" s="72" t="s">
        <v>5</v>
      </c>
      <c r="AH22" s="25">
        <v>59</v>
      </c>
      <c r="AI22" s="72" t="s">
        <v>7</v>
      </c>
      <c r="AJ22" s="34">
        <f t="shared" si="0"/>
        <v>256</v>
      </c>
      <c r="AL22">
        <f t="shared" si="1"/>
        <v>7</v>
      </c>
      <c r="AM22">
        <f t="shared" si="2"/>
        <v>556</v>
      </c>
      <c r="AO22" s="3">
        <f t="shared" si="3"/>
        <v>37.228070175438596</v>
      </c>
      <c r="AR22" s="3">
        <f t="shared" si="4"/>
        <v>37.228070175438596</v>
      </c>
      <c r="AU22" s="3">
        <f t="shared" si="5"/>
        <v>37.228070175438596</v>
      </c>
    </row>
    <row r="23" spans="1:47" s="7" customFormat="1" ht="12.75">
      <c r="A23"/>
      <c r="B23"/>
      <c r="C23" s="64" t="s">
        <v>43</v>
      </c>
      <c r="D23" s="23" t="s">
        <v>63</v>
      </c>
      <c r="E23" t="s">
        <v>65</v>
      </c>
      <c r="F23" t="s">
        <v>27</v>
      </c>
      <c r="G23" t="s">
        <v>10</v>
      </c>
      <c r="H23"/>
      <c r="I23"/>
      <c r="J23" s="28"/>
      <c r="K23" s="25">
        <v>20</v>
      </c>
      <c r="L23" s="72" t="s">
        <v>7</v>
      </c>
      <c r="M23" s="25">
        <v>32</v>
      </c>
      <c r="N23" s="30" t="s">
        <v>3</v>
      </c>
      <c r="O23" s="25">
        <v>5</v>
      </c>
      <c r="P23" s="30" t="s">
        <v>3</v>
      </c>
      <c r="Q23" s="70" t="s">
        <v>6</v>
      </c>
      <c r="R23" s="71" t="s">
        <v>4</v>
      </c>
      <c r="S23" s="26" t="s">
        <v>6</v>
      </c>
      <c r="T23" s="71" t="s">
        <v>5</v>
      </c>
      <c r="U23" s="71" t="s">
        <v>3</v>
      </c>
      <c r="V23" s="26" t="s">
        <v>6</v>
      </c>
      <c r="W23" s="71" t="s">
        <v>6</v>
      </c>
      <c r="X23" s="26" t="s">
        <v>6</v>
      </c>
      <c r="Y23" s="71" t="s">
        <v>3</v>
      </c>
      <c r="Z23" s="71" t="s">
        <v>3</v>
      </c>
      <c r="AA23" s="71" t="s">
        <v>4</v>
      </c>
      <c r="AB23" s="71" t="s">
        <v>6</v>
      </c>
      <c r="AC23" s="70" t="s">
        <v>5</v>
      </c>
      <c r="AD23" s="36"/>
      <c r="AE23" s="30"/>
      <c r="AF23" s="25">
        <v>6</v>
      </c>
      <c r="AG23" s="72" t="s">
        <v>4</v>
      </c>
      <c r="AH23" s="25">
        <v>12</v>
      </c>
      <c r="AI23" s="30" t="s">
        <v>3</v>
      </c>
      <c r="AJ23" s="34">
        <f t="shared" si="0"/>
        <v>75</v>
      </c>
      <c r="AK23"/>
      <c r="AL23">
        <f t="shared" si="1"/>
        <v>6</v>
      </c>
      <c r="AM23">
        <f t="shared" si="2"/>
        <v>195</v>
      </c>
      <c r="AN23"/>
      <c r="AO23" s="3">
        <f t="shared" si="3"/>
        <v>35.13157894736842</v>
      </c>
      <c r="AP23"/>
      <c r="AQ23"/>
      <c r="AR23" s="3">
        <f t="shared" si="4"/>
        <v>35.13157894736842</v>
      </c>
      <c r="AS23"/>
      <c r="AT23"/>
      <c r="AU23" s="3">
        <f t="shared" si="5"/>
        <v>35.13157894736842</v>
      </c>
    </row>
    <row r="24" spans="3:47" ht="12.75">
      <c r="C24" s="64" t="s">
        <v>57</v>
      </c>
      <c r="D24" s="23" t="s">
        <v>63</v>
      </c>
      <c r="E24" t="s">
        <v>65</v>
      </c>
      <c r="F24" t="s">
        <v>72</v>
      </c>
      <c r="G24" t="s">
        <v>10</v>
      </c>
      <c r="J24" s="28"/>
      <c r="K24" s="25">
        <v>56</v>
      </c>
      <c r="L24" s="72" t="s">
        <v>7</v>
      </c>
      <c r="M24" s="25">
        <v>38</v>
      </c>
      <c r="N24" s="72" t="s">
        <v>7</v>
      </c>
      <c r="O24" s="25">
        <v>54</v>
      </c>
      <c r="P24" s="72" t="s">
        <v>7</v>
      </c>
      <c r="Q24" s="70" t="s">
        <v>6</v>
      </c>
      <c r="R24" s="71" t="s">
        <v>4</v>
      </c>
      <c r="S24" s="71" t="s">
        <v>5</v>
      </c>
      <c r="T24" s="71" t="s">
        <v>5</v>
      </c>
      <c r="U24" s="71" t="s">
        <v>3</v>
      </c>
      <c r="V24" s="26" t="s">
        <v>6</v>
      </c>
      <c r="W24" s="71" t="s">
        <v>5</v>
      </c>
      <c r="X24" s="71" t="s">
        <v>3</v>
      </c>
      <c r="Y24" s="26" t="s">
        <v>5</v>
      </c>
      <c r="Z24" s="71" t="s">
        <v>3</v>
      </c>
      <c r="AA24" s="71" t="s">
        <v>5</v>
      </c>
      <c r="AB24" s="26" t="s">
        <v>3</v>
      </c>
      <c r="AC24" s="25" t="s">
        <v>6</v>
      </c>
      <c r="AD24" s="25"/>
      <c r="AE24" s="30"/>
      <c r="AF24" s="25">
        <v>25</v>
      </c>
      <c r="AG24" s="30" t="s">
        <v>7</v>
      </c>
      <c r="AH24" s="25">
        <v>33</v>
      </c>
      <c r="AI24" s="30" t="s">
        <v>3</v>
      </c>
      <c r="AJ24" s="34">
        <f t="shared" si="0"/>
        <v>206</v>
      </c>
      <c r="AL24">
        <f t="shared" si="1"/>
        <v>6</v>
      </c>
      <c r="AM24">
        <f t="shared" si="2"/>
        <v>386</v>
      </c>
      <c r="AO24" s="3">
        <f t="shared" si="3"/>
        <v>33.45614035087719</v>
      </c>
      <c r="AP24" s="7"/>
      <c r="AR24" s="3">
        <f t="shared" si="4"/>
        <v>33.45614035087719</v>
      </c>
      <c r="AU24" s="3">
        <f t="shared" si="5"/>
        <v>33.45614035087719</v>
      </c>
    </row>
    <row r="25" spans="3:47" ht="12.75">
      <c r="C25" s="64" t="s">
        <v>54</v>
      </c>
      <c r="D25" s="23" t="s">
        <v>64</v>
      </c>
      <c r="E25" t="s">
        <v>65</v>
      </c>
      <c r="F25" t="s">
        <v>32</v>
      </c>
      <c r="G25" t="s">
        <v>10</v>
      </c>
      <c r="J25" s="28"/>
      <c r="K25" s="25">
        <v>41</v>
      </c>
      <c r="L25" s="72" t="s">
        <v>7</v>
      </c>
      <c r="M25" s="25">
        <v>27</v>
      </c>
      <c r="N25" s="72" t="s">
        <v>4</v>
      </c>
      <c r="O25" s="25">
        <v>15</v>
      </c>
      <c r="P25" s="72" t="s">
        <v>4</v>
      </c>
      <c r="Q25" s="25" t="s">
        <v>3</v>
      </c>
      <c r="R25" s="71" t="s">
        <v>3</v>
      </c>
      <c r="S25" s="71" t="s">
        <v>3</v>
      </c>
      <c r="T25" s="71" t="s">
        <v>4</v>
      </c>
      <c r="U25" s="26" t="s">
        <v>5</v>
      </c>
      <c r="V25" s="26" t="s">
        <v>6</v>
      </c>
      <c r="W25" s="71" t="s">
        <v>6</v>
      </c>
      <c r="X25" s="71" t="s">
        <v>3</v>
      </c>
      <c r="Y25" s="71" t="s">
        <v>3</v>
      </c>
      <c r="Z25" s="26" t="s">
        <v>6</v>
      </c>
      <c r="AA25" s="26" t="s">
        <v>6</v>
      </c>
      <c r="AB25" s="26" t="s">
        <v>3</v>
      </c>
      <c r="AC25" s="70" t="s">
        <v>5</v>
      </c>
      <c r="AD25" s="36"/>
      <c r="AE25" s="30"/>
      <c r="AF25" s="25">
        <v>14</v>
      </c>
      <c r="AG25" s="72" t="s">
        <v>3</v>
      </c>
      <c r="AH25" s="25">
        <v>23</v>
      </c>
      <c r="AI25" s="72" t="s">
        <v>7</v>
      </c>
      <c r="AJ25" s="34">
        <f t="shared" si="0"/>
        <v>120</v>
      </c>
      <c r="AL25">
        <f t="shared" si="1"/>
        <v>6</v>
      </c>
      <c r="AM25">
        <f t="shared" si="2"/>
        <v>420</v>
      </c>
      <c r="AO25" s="3">
        <f t="shared" si="3"/>
        <v>33.1578947368421</v>
      </c>
      <c r="AR25" s="3">
        <f t="shared" si="4"/>
        <v>33.1578947368421</v>
      </c>
      <c r="AU25" s="3">
        <f t="shared" si="5"/>
        <v>33.1578947368421</v>
      </c>
    </row>
    <row r="26" spans="3:47" ht="12.75">
      <c r="C26" s="66" t="s">
        <v>48</v>
      </c>
      <c r="D26" s="23" t="s">
        <v>64</v>
      </c>
      <c r="E26" t="s">
        <v>67</v>
      </c>
      <c r="F26" t="s">
        <v>70</v>
      </c>
      <c r="G26" t="s">
        <v>10</v>
      </c>
      <c r="H26" t="s">
        <v>0</v>
      </c>
      <c r="J26" s="28"/>
      <c r="K26" s="36"/>
      <c r="L26" s="30"/>
      <c r="M26" s="25"/>
      <c r="N26" s="30"/>
      <c r="O26" s="25"/>
      <c r="P26" s="30"/>
      <c r="Q26" s="3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36"/>
      <c r="AD26" s="36"/>
      <c r="AE26" s="30"/>
      <c r="AF26" s="25"/>
      <c r="AG26" s="30"/>
      <c r="AH26" s="25"/>
      <c r="AI26" s="30"/>
      <c r="AJ26" s="34">
        <f t="shared" si="0"/>
        <v>0</v>
      </c>
      <c r="AL26">
        <f t="shared" si="1"/>
        <v>0</v>
      </c>
      <c r="AM26">
        <f t="shared" si="2"/>
        <v>300</v>
      </c>
      <c r="AO26" s="3">
        <f t="shared" si="3"/>
        <v>2.6315789473684212</v>
      </c>
      <c r="AR26" s="3">
        <f t="shared" si="4"/>
        <v>2.6315789473684212</v>
      </c>
      <c r="AU26" s="3">
        <f t="shared" si="5"/>
        <v>2.6315789473684212</v>
      </c>
    </row>
    <row r="27" spans="3:47" ht="12.75">
      <c r="C27" s="64" t="s">
        <v>51</v>
      </c>
      <c r="D27" s="23" t="s">
        <v>63</v>
      </c>
      <c r="E27" t="s">
        <v>66</v>
      </c>
      <c r="F27" t="s">
        <v>71</v>
      </c>
      <c r="G27" t="s">
        <v>10</v>
      </c>
      <c r="J27" s="28"/>
      <c r="K27" s="36"/>
      <c r="L27" s="30"/>
      <c r="M27" s="25"/>
      <c r="N27" s="30"/>
      <c r="O27" s="25"/>
      <c r="P27" s="30"/>
      <c r="Q27" s="3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5"/>
      <c r="AD27" s="36"/>
      <c r="AE27" s="30"/>
      <c r="AF27" s="25"/>
      <c r="AG27" s="30"/>
      <c r="AH27" s="25"/>
      <c r="AI27" s="30"/>
      <c r="AJ27" s="34">
        <f t="shared" si="0"/>
        <v>0</v>
      </c>
      <c r="AL27">
        <f t="shared" si="1"/>
        <v>0</v>
      </c>
      <c r="AM27">
        <f t="shared" si="2"/>
        <v>300</v>
      </c>
      <c r="AO27" s="3">
        <f t="shared" si="3"/>
        <v>2.6315789473684212</v>
      </c>
      <c r="AQ27" s="7"/>
      <c r="AR27" s="3">
        <f t="shared" si="4"/>
        <v>2.6315789473684212</v>
      </c>
      <c r="AS27" s="7"/>
      <c r="AT27" s="7"/>
      <c r="AU27" s="3">
        <f t="shared" si="5"/>
        <v>2.6315789473684212</v>
      </c>
    </row>
    <row r="28" spans="3:47" ht="12.75">
      <c r="C28" s="65" t="s">
        <v>56</v>
      </c>
      <c r="D28" s="23" t="s">
        <v>63</v>
      </c>
      <c r="E28" t="s">
        <v>66</v>
      </c>
      <c r="F28" t="s">
        <v>31</v>
      </c>
      <c r="G28" t="s">
        <v>10</v>
      </c>
      <c r="J28" s="28"/>
      <c r="K28" s="25"/>
      <c r="L28" s="30"/>
      <c r="M28" s="25"/>
      <c r="N28" s="30"/>
      <c r="O28" s="25"/>
      <c r="P28" s="30"/>
      <c r="Q28" s="2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5"/>
      <c r="AD28" s="25"/>
      <c r="AE28" s="30"/>
      <c r="AF28" s="25"/>
      <c r="AG28" s="30"/>
      <c r="AH28" s="25"/>
      <c r="AI28" s="30"/>
      <c r="AJ28" s="34">
        <f t="shared" si="0"/>
        <v>0</v>
      </c>
      <c r="AL28">
        <f t="shared" si="1"/>
        <v>0</v>
      </c>
      <c r="AM28">
        <f t="shared" si="2"/>
        <v>300</v>
      </c>
      <c r="AO28" s="3">
        <f t="shared" si="3"/>
        <v>2.6315789473684212</v>
      </c>
      <c r="AR28" s="3">
        <f t="shared" si="4"/>
        <v>2.6315789473684212</v>
      </c>
      <c r="AU28" s="3">
        <f t="shared" si="5"/>
        <v>2.6315789473684212</v>
      </c>
    </row>
    <row r="29" spans="4:47" ht="12.75">
      <c r="D29" s="16"/>
      <c r="G29" t="s">
        <v>10</v>
      </c>
      <c r="J29" s="28"/>
      <c r="K29" s="36"/>
      <c r="L29" s="30"/>
      <c r="M29" s="25"/>
      <c r="N29" s="30"/>
      <c r="O29" s="25"/>
      <c r="P29" s="30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0"/>
      <c r="AF29" s="25"/>
      <c r="AG29" s="30"/>
      <c r="AH29" s="25"/>
      <c r="AI29" s="30"/>
      <c r="AJ29" s="34">
        <f t="shared" si="0"/>
        <v>0</v>
      </c>
      <c r="AL29">
        <f t="shared" si="1"/>
        <v>0</v>
      </c>
      <c r="AM29">
        <f t="shared" si="2"/>
        <v>300</v>
      </c>
      <c r="AO29" s="3">
        <f t="shared" si="3"/>
        <v>2.6315789473684212</v>
      </c>
      <c r="AR29" s="3">
        <f t="shared" si="4"/>
        <v>2.6315789473684212</v>
      </c>
      <c r="AU29" s="3">
        <f t="shared" si="5"/>
        <v>2.6315789473684212</v>
      </c>
    </row>
    <row r="30" spans="4:47" ht="12.75">
      <c r="D30" s="16"/>
      <c r="G30" t="s">
        <v>10</v>
      </c>
      <c r="I30" s="3"/>
      <c r="J30" s="40"/>
      <c r="K30" s="36"/>
      <c r="L30" s="30"/>
      <c r="M30" s="25"/>
      <c r="N30" s="30"/>
      <c r="O30" s="25"/>
      <c r="P30" s="30"/>
      <c r="Q30" s="3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36"/>
      <c r="AD30" s="36"/>
      <c r="AE30" s="30"/>
      <c r="AF30" s="25"/>
      <c r="AG30" s="30"/>
      <c r="AH30" s="25"/>
      <c r="AI30" s="30"/>
      <c r="AJ30" s="34">
        <f t="shared" si="0"/>
        <v>0</v>
      </c>
      <c r="AL30">
        <f t="shared" si="1"/>
        <v>0</v>
      </c>
      <c r="AM30">
        <f t="shared" si="2"/>
        <v>300</v>
      </c>
      <c r="AO30" s="3">
        <f t="shared" si="3"/>
        <v>2.6315789473684212</v>
      </c>
      <c r="AR30" s="3">
        <f t="shared" si="4"/>
        <v>2.6315789473684212</v>
      </c>
      <c r="AU30" s="3">
        <f t="shared" si="5"/>
        <v>2.6315789473684212</v>
      </c>
    </row>
    <row r="31" spans="1:47" ht="12.75">
      <c r="A31" s="7"/>
      <c r="B31" s="7"/>
      <c r="C31" s="7"/>
      <c r="D31" s="16"/>
      <c r="E31" s="7"/>
      <c r="G31" t="s">
        <v>10</v>
      </c>
      <c r="H31" s="7"/>
      <c r="J31" s="28"/>
      <c r="K31" s="25"/>
      <c r="L31" s="30"/>
      <c r="M31" s="25"/>
      <c r="N31" s="30"/>
      <c r="O31" s="25"/>
      <c r="P31" s="30"/>
      <c r="Q31" s="2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5"/>
      <c r="AD31" s="36"/>
      <c r="AE31" s="30"/>
      <c r="AF31" s="25"/>
      <c r="AG31" s="30"/>
      <c r="AH31" s="25"/>
      <c r="AI31" s="30"/>
      <c r="AJ31" s="34">
        <f t="shared" si="0"/>
        <v>0</v>
      </c>
      <c r="AL31">
        <f t="shared" si="1"/>
        <v>0</v>
      </c>
      <c r="AM31">
        <f t="shared" si="2"/>
        <v>300</v>
      </c>
      <c r="AO31" s="3">
        <f t="shared" si="3"/>
        <v>2.6315789473684212</v>
      </c>
      <c r="AR31" s="3">
        <f t="shared" si="4"/>
        <v>2.6315789473684212</v>
      </c>
      <c r="AU31" s="3">
        <f t="shared" si="5"/>
        <v>2.6315789473684212</v>
      </c>
    </row>
    <row r="32" spans="1:47" ht="12.75">
      <c r="A32" s="20"/>
      <c r="B32" s="20"/>
      <c r="C32" s="20"/>
      <c r="D32" s="24"/>
      <c r="E32" s="20"/>
      <c r="F32" s="20"/>
      <c r="G32" s="20" t="s">
        <v>10</v>
      </c>
      <c r="H32" s="20"/>
      <c r="I32" s="20"/>
      <c r="J32" s="29"/>
      <c r="K32" s="27"/>
      <c r="L32" s="38"/>
      <c r="M32" s="27"/>
      <c r="N32" s="38"/>
      <c r="O32" s="27"/>
      <c r="P32" s="38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8"/>
      <c r="AF32" s="27"/>
      <c r="AG32" s="38"/>
      <c r="AH32" s="27"/>
      <c r="AI32" s="38"/>
      <c r="AJ32" s="35">
        <f t="shared" si="0"/>
        <v>0</v>
      </c>
      <c r="AK32" s="20"/>
      <c r="AL32" s="20">
        <f t="shared" si="1"/>
        <v>0</v>
      </c>
      <c r="AM32" s="20">
        <f t="shared" si="2"/>
        <v>300</v>
      </c>
      <c r="AN32" s="20"/>
      <c r="AO32" s="22">
        <f t="shared" si="3"/>
        <v>2.6315789473684212</v>
      </c>
      <c r="AP32" s="20"/>
      <c r="AQ32" s="20"/>
      <c r="AR32" s="22">
        <f t="shared" si="4"/>
        <v>2.6315789473684212</v>
      </c>
      <c r="AS32" s="20"/>
      <c r="AT32" s="20"/>
      <c r="AU32" s="22">
        <f t="shared" si="5"/>
        <v>2.6315789473684212</v>
      </c>
    </row>
    <row r="33" spans="3:36" ht="12.75">
      <c r="C33" s="1"/>
      <c r="D33" s="1"/>
      <c r="F33" s="13" t="s">
        <v>22</v>
      </c>
      <c r="K33" s="8"/>
      <c r="L33" s="48">
        <f aca="true" t="shared" si="6" ref="L33:AG33">COUNTIF(L9:L24,L7)</f>
        <v>5</v>
      </c>
      <c r="M33" s="48"/>
      <c r="N33" s="48">
        <f t="shared" si="6"/>
        <v>4</v>
      </c>
      <c r="O33" s="48"/>
      <c r="P33" s="48">
        <f t="shared" si="6"/>
        <v>5</v>
      </c>
      <c r="Q33" s="49">
        <f t="shared" si="6"/>
        <v>8</v>
      </c>
      <c r="R33" s="50">
        <f t="shared" si="6"/>
        <v>2</v>
      </c>
      <c r="S33" s="50">
        <f t="shared" si="6"/>
        <v>7</v>
      </c>
      <c r="T33" s="50">
        <f t="shared" si="6"/>
        <v>10</v>
      </c>
      <c r="U33" s="50">
        <f t="shared" si="6"/>
        <v>4</v>
      </c>
      <c r="V33" s="50">
        <f t="shared" si="6"/>
        <v>15</v>
      </c>
      <c r="W33" s="50">
        <f t="shared" si="6"/>
        <v>9</v>
      </c>
      <c r="X33" s="50">
        <f t="shared" si="6"/>
        <v>13</v>
      </c>
      <c r="Y33" s="50">
        <f t="shared" si="6"/>
        <v>10</v>
      </c>
      <c r="Z33" s="50">
        <f t="shared" si="6"/>
        <v>6</v>
      </c>
      <c r="AA33" s="50">
        <f t="shared" si="6"/>
        <v>5</v>
      </c>
      <c r="AB33" s="50">
        <f t="shared" si="6"/>
        <v>8</v>
      </c>
      <c r="AC33" s="50">
        <f t="shared" si="6"/>
        <v>7</v>
      </c>
      <c r="AD33" s="50">
        <f t="shared" si="6"/>
        <v>0</v>
      </c>
      <c r="AE33" s="50">
        <f t="shared" si="6"/>
        <v>0</v>
      </c>
      <c r="AF33" s="50"/>
      <c r="AG33" s="48">
        <f t="shared" si="6"/>
        <v>9</v>
      </c>
      <c r="AH33" s="51"/>
      <c r="AI33" s="52"/>
      <c r="AJ33" s="48">
        <f>SUM(L33:AG33)</f>
        <v>127</v>
      </c>
    </row>
    <row r="34" spans="3:36" ht="12.75">
      <c r="C34" s="1"/>
      <c r="D34" s="1"/>
      <c r="F34" s="13" t="s">
        <v>21</v>
      </c>
      <c r="K34" s="8"/>
      <c r="L34" s="48">
        <f aca="true" t="shared" si="7" ref="L34:AG34">COUNTA(L9:L24)</f>
        <v>16</v>
      </c>
      <c r="M34" s="48"/>
      <c r="N34" s="48">
        <f t="shared" si="7"/>
        <v>16</v>
      </c>
      <c r="O34" s="48"/>
      <c r="P34" s="52">
        <f t="shared" si="7"/>
        <v>16</v>
      </c>
      <c r="Q34" s="49">
        <f t="shared" si="7"/>
        <v>16</v>
      </c>
      <c r="R34" s="50">
        <f t="shared" si="7"/>
        <v>16</v>
      </c>
      <c r="S34" s="50">
        <f t="shared" si="7"/>
        <v>16</v>
      </c>
      <c r="T34" s="50">
        <f t="shared" si="7"/>
        <v>16</v>
      </c>
      <c r="U34" s="50">
        <f t="shared" si="7"/>
        <v>16</v>
      </c>
      <c r="V34" s="50">
        <f t="shared" si="7"/>
        <v>16</v>
      </c>
      <c r="W34" s="50">
        <f t="shared" si="7"/>
        <v>16</v>
      </c>
      <c r="X34" s="50">
        <f t="shared" si="7"/>
        <v>16</v>
      </c>
      <c r="Y34" s="50">
        <f t="shared" si="7"/>
        <v>16</v>
      </c>
      <c r="Z34" s="50">
        <f t="shared" si="7"/>
        <v>16</v>
      </c>
      <c r="AA34" s="50">
        <f t="shared" si="7"/>
        <v>16</v>
      </c>
      <c r="AB34" s="48">
        <f t="shared" si="7"/>
        <v>16</v>
      </c>
      <c r="AC34" s="48">
        <f t="shared" si="7"/>
        <v>16</v>
      </c>
      <c r="AD34" s="48">
        <f t="shared" si="7"/>
        <v>0</v>
      </c>
      <c r="AE34" s="48">
        <f t="shared" si="7"/>
        <v>0</v>
      </c>
      <c r="AF34" s="49"/>
      <c r="AG34" s="48">
        <f t="shared" si="7"/>
        <v>16</v>
      </c>
      <c r="AH34" s="50"/>
      <c r="AI34" s="52"/>
      <c r="AJ34" s="48">
        <f>SUM(L34:AG34)</f>
        <v>272</v>
      </c>
    </row>
    <row r="35" spans="3:36" ht="12.75">
      <c r="C35" s="1"/>
      <c r="D35" s="1"/>
      <c r="F35" s="4" t="s">
        <v>23</v>
      </c>
      <c r="K35" s="8"/>
      <c r="L35" s="53">
        <f>100*(L34-L33)/L34</f>
        <v>68.75</v>
      </c>
      <c r="M35" s="54"/>
      <c r="N35" s="53"/>
      <c r="O35" s="54"/>
      <c r="P35" s="53"/>
      <c r="Q35" s="55">
        <f aca="true" t="shared" si="8" ref="Q35:AJ35">100*(Q34-Q33)/Q34</f>
        <v>50</v>
      </c>
      <c r="R35" s="56">
        <f t="shared" si="8"/>
        <v>87.5</v>
      </c>
      <c r="S35" s="56">
        <f t="shared" si="8"/>
        <v>56.25</v>
      </c>
      <c r="T35" s="56">
        <f t="shared" si="8"/>
        <v>37.5</v>
      </c>
      <c r="U35" s="56">
        <f t="shared" si="8"/>
        <v>75</v>
      </c>
      <c r="V35" s="56">
        <f t="shared" si="8"/>
        <v>6.25</v>
      </c>
      <c r="W35" s="56">
        <f t="shared" si="8"/>
        <v>43.75</v>
      </c>
      <c r="X35" s="56">
        <f t="shared" si="8"/>
        <v>18.75</v>
      </c>
      <c r="Y35" s="56">
        <f t="shared" si="8"/>
        <v>37.5</v>
      </c>
      <c r="Z35" s="56">
        <f t="shared" si="8"/>
        <v>62.5</v>
      </c>
      <c r="AA35" s="56">
        <f t="shared" si="8"/>
        <v>68.75</v>
      </c>
      <c r="AB35" s="56">
        <f t="shared" si="8"/>
        <v>50</v>
      </c>
      <c r="AC35" s="56">
        <f t="shared" si="8"/>
        <v>56.25</v>
      </c>
      <c r="AD35" s="56" t="e">
        <f t="shared" si="8"/>
        <v>#DIV/0!</v>
      </c>
      <c r="AE35" s="56" t="e">
        <f t="shared" si="8"/>
        <v>#DIV/0!</v>
      </c>
      <c r="AF35" s="54"/>
      <c r="AG35" s="53">
        <f t="shared" si="8"/>
        <v>43.75</v>
      </c>
      <c r="AH35" s="57"/>
      <c r="AI35" s="58"/>
      <c r="AJ35" s="53">
        <f t="shared" si="8"/>
        <v>53.30882352941177</v>
      </c>
    </row>
    <row r="36" spans="3:33" ht="12.75">
      <c r="C36" s="1"/>
      <c r="D36" s="1"/>
      <c r="L36" s="41"/>
      <c r="M36" s="41"/>
      <c r="N36" s="41"/>
      <c r="O36" s="41"/>
      <c r="P36" s="41"/>
      <c r="Q36" s="41"/>
      <c r="AC36" s="41"/>
      <c r="AD36" s="41"/>
      <c r="AE36" s="41"/>
      <c r="AF36" s="41"/>
      <c r="AG36" s="59"/>
    </row>
    <row r="37" spans="3:33" ht="12.75">
      <c r="C37" s="14"/>
      <c r="D37" s="14"/>
      <c r="L37" s="41"/>
      <c r="M37" s="41"/>
      <c r="N37" s="41"/>
      <c r="O37" s="41"/>
      <c r="P37" s="41"/>
      <c r="Q37" s="41"/>
      <c r="AC37" s="41"/>
      <c r="AD37" s="41"/>
      <c r="AE37" s="41"/>
      <c r="AF37" s="41"/>
      <c r="AG37" s="59"/>
    </row>
    <row r="38" spans="3:33" ht="12.75">
      <c r="C38" s="14"/>
      <c r="D38" s="14"/>
      <c r="L38" s="41"/>
      <c r="M38" s="41"/>
      <c r="N38" s="41"/>
      <c r="O38" s="41"/>
      <c r="P38" s="41"/>
      <c r="Q38" s="41"/>
      <c r="AC38" s="41"/>
      <c r="AD38" s="41"/>
      <c r="AE38" s="41"/>
      <c r="AF38" s="41"/>
      <c r="AG38" s="59"/>
    </row>
  </sheetData>
  <mergeCells count="13">
    <mergeCell ref="AO4:AO8"/>
    <mergeCell ref="AN4:AN8"/>
    <mergeCell ref="Q4:AG4"/>
    <mergeCell ref="A4:A8"/>
    <mergeCell ref="AM4:AM8"/>
    <mergeCell ref="AL4:AL8"/>
    <mergeCell ref="AK4:AK8"/>
    <mergeCell ref="B4:B8"/>
    <mergeCell ref="AU4:AU8"/>
    <mergeCell ref="AQ4:AQ8"/>
    <mergeCell ref="AR4:AR8"/>
    <mergeCell ref="AS4:AS8"/>
    <mergeCell ref="AT4:AT8"/>
  </mergeCells>
  <printOptions gridLines="1" horizontalCentered="1"/>
  <pageMargins left="0.35433070866141736" right="0.35433070866141736" top="0.1968503937007874" bottom="0.1968503937007874" header="0" footer="0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Machine Viksion Sytems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Braggins</dc:creator>
  <cp:keywords/>
  <dc:description/>
  <cp:lastModifiedBy>nikoc</cp:lastModifiedBy>
  <cp:lastPrinted>2007-04-21T18:54:18Z</cp:lastPrinted>
  <dcterms:created xsi:type="dcterms:W3CDTF">2003-08-04T17:06:34Z</dcterms:created>
  <dcterms:modified xsi:type="dcterms:W3CDTF">2007-04-21T18:57:28Z</dcterms:modified>
  <cp:category/>
  <cp:version/>
  <cp:contentType/>
  <cp:contentStatus/>
</cp:coreProperties>
</file>